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40" windowHeight="9345"/>
  </bookViews>
  <sheets>
    <sheet name="программа 2017" sheetId="5" r:id="rId1"/>
    <sheet name="Лист1" sheetId="4" r:id="rId2"/>
    <sheet name="Лист3" sheetId="3" r:id="rId3"/>
  </sheets>
  <definedNames>
    <definedName name="_GoBack" localSheetId="0">'программа 2017'!#REF!</definedName>
    <definedName name="_xlnm.Print_Area" localSheetId="0">'программа 2017'!$A$1:$H$112</definedName>
  </definedNames>
  <calcPr calcId="125725"/>
</workbook>
</file>

<file path=xl/calcChain.xml><?xml version="1.0" encoding="utf-8"?>
<calcChain xmlns="http://schemas.openxmlformats.org/spreadsheetml/2006/main">
  <c r="H70" i="5"/>
  <c r="H45"/>
  <c r="H65" l="1"/>
  <c r="H83" l="1"/>
  <c r="F56" l="1"/>
  <c r="F37"/>
  <c r="F88"/>
  <c r="F23"/>
  <c r="H28"/>
  <c r="H104"/>
  <c r="H103" s="1"/>
  <c r="H37" l="1"/>
  <c r="H36" s="1"/>
  <c r="H98"/>
  <c r="H106" l="1"/>
  <c r="H94"/>
  <c r="H88"/>
  <c r="H80"/>
  <c r="H56"/>
  <c r="H52"/>
  <c r="H50" s="1"/>
  <c r="H33"/>
  <c r="F28"/>
  <c r="H23"/>
  <c r="H21" l="1"/>
  <c r="H19" s="1"/>
  <c r="H22"/>
  <c r="H87"/>
  <c r="H86" s="1"/>
  <c r="H69"/>
  <c r="H55"/>
  <c r="H54" l="1"/>
  <c r="H18" s="1"/>
  <c r="H16" l="1"/>
</calcChain>
</file>

<file path=xl/sharedStrings.xml><?xml version="1.0" encoding="utf-8"?>
<sst xmlns="http://schemas.openxmlformats.org/spreadsheetml/2006/main" count="156" uniqueCount="133">
  <si>
    <t>Адрес</t>
  </si>
  <si>
    <t>Объем работ, кв.м</t>
  </si>
  <si>
    <t>Ликвидация свалок</t>
  </si>
  <si>
    <t>1.3</t>
  </si>
  <si>
    <t>№ п/п</t>
  </si>
  <si>
    <t>3.1</t>
  </si>
  <si>
    <t>4</t>
  </si>
  <si>
    <t>Наименование статьи, подстатьи</t>
  </si>
  <si>
    <t>Посадка деревьев и кустарников</t>
  </si>
  <si>
    <t>Завоз песка на детские площадки</t>
  </si>
  <si>
    <t>4.2</t>
  </si>
  <si>
    <t>Услуги технического надзора</t>
  </si>
  <si>
    <t>4.1</t>
  </si>
  <si>
    <t>Цена кв.м,              тыс. руб.</t>
  </si>
  <si>
    <t>Установка детского игрового оборудования</t>
  </si>
  <si>
    <t>Приложение № 1 - Локальные сметные расчеты на выполнение работ по благоустройству дворовых территорий.</t>
  </si>
  <si>
    <t>Код целевой статьи</t>
  </si>
  <si>
    <t xml:space="preserve">Благоустройство   </t>
  </si>
  <si>
    <t>Благоустройство придомовых территорий и дворовых территорий</t>
  </si>
  <si>
    <t>КОСГУ</t>
  </si>
  <si>
    <t>Текущий ремонт придомовых территорий и дворовых территорий, включая проезды и въезды, пешеходные дорожки</t>
  </si>
  <si>
    <t>1.1.</t>
  </si>
  <si>
    <t>Текущий ремонт асфальтового покрытия</t>
  </si>
  <si>
    <t>Ямочный ремонт асфальтового покрытия  внутридворовых проездов</t>
  </si>
  <si>
    <t>Проектные работы</t>
  </si>
  <si>
    <t>3.2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</si>
  <si>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</si>
  <si>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Благоустройство территории муниципального образования, связанное с обеспечением санитарного благополучия населения</t>
  </si>
  <si>
    <t>Ликвидация несанкционированных свалок  бытовых отходов, мусора</t>
  </si>
  <si>
    <t>Озеленение территории муниципального образования</t>
  </si>
  <si>
    <t>Озеленение территорий зеленых насаждений внутриквартального озеленения</t>
  </si>
  <si>
    <t>Устройство газонов</t>
  </si>
  <si>
    <t>226</t>
  </si>
  <si>
    <t>310</t>
  </si>
  <si>
    <t>Содержание территорий зеленых насаждений внутриквартального озеленения, ремонт расположенных на них объектов зеленых насаждений, защита зеленых насаждений</t>
  </si>
  <si>
    <t>Цветочное оформление вазонов, клумб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</si>
  <si>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</si>
  <si>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Снос деревьев, кустарников</t>
  </si>
  <si>
    <t>Создание зон отдыха, в том числе обустройство, содержание и уборка территорий детских площадок</t>
  </si>
  <si>
    <t>Текущий ремонт зон отдыха, ремонт и доукомплектование детских  площадок</t>
  </si>
  <si>
    <t>Обустройство, содержание и уборка территорий спортивных площадок</t>
  </si>
  <si>
    <t>12.1</t>
  </si>
  <si>
    <t>Обустройство спортивных площадок</t>
  </si>
  <si>
    <t>12.2</t>
  </si>
  <si>
    <t>Выполнение оформления к праздничным мероприятиям на территории муниципального образования</t>
  </si>
  <si>
    <t>13.1</t>
  </si>
  <si>
    <t>11.1</t>
  </si>
  <si>
    <t>Участие в осеннем и весенне месячнике по благоустройству</t>
  </si>
  <si>
    <t>Дорожки из плитки мощения, всего</t>
  </si>
  <si>
    <t>Демонтаж игрового оборудования</t>
  </si>
  <si>
    <t xml:space="preserve">к Постановлению  МА МО Балканский </t>
  </si>
  <si>
    <t>Установка, содержание и ремонт ограждений газонов</t>
  </si>
  <si>
    <t>Установка искусственных дорожных неровностей</t>
  </si>
  <si>
    <t>Завоз земли в вазоны</t>
  </si>
  <si>
    <t>Благоустройство придомовых территорий и дворовых территорий (асфальтовое покрытие, мощение,  набивные дорожки)</t>
  </si>
  <si>
    <t>Демонтаж скамеек, урн, вазонов, ИДН</t>
  </si>
  <si>
    <t xml:space="preserve">  </t>
  </si>
  <si>
    <t>Установка газонных ограждений</t>
  </si>
  <si>
    <t>Уборка и содержание территорий зеленых насаждений внутриквартального озеленения</t>
  </si>
  <si>
    <t>кадастровый квартал 7432</t>
  </si>
  <si>
    <t>кадастровый квартал 7433</t>
  </si>
  <si>
    <t>кадастровый квартал 7434</t>
  </si>
  <si>
    <t>кадастровый квартал 7437</t>
  </si>
  <si>
    <t>кадастровый квартал 7438</t>
  </si>
  <si>
    <t>кадастровый квартал 7440</t>
  </si>
  <si>
    <t>кадастровый квартал 7445</t>
  </si>
  <si>
    <t>кадастровый квартал 7446</t>
  </si>
  <si>
    <t>кадастровый квартал 7447</t>
  </si>
  <si>
    <t>6.1</t>
  </si>
  <si>
    <t>восстановительная стоимость зеленых насаждений</t>
  </si>
  <si>
    <t>содержание и заливка катка ул. Ярослава Гашека, д. 7</t>
  </si>
  <si>
    <t>7.1</t>
  </si>
  <si>
    <t>7.2</t>
  </si>
  <si>
    <t>7.3</t>
  </si>
  <si>
    <t>9.1</t>
  </si>
  <si>
    <t>11.2</t>
  </si>
  <si>
    <t>11.3</t>
  </si>
  <si>
    <t>11.4</t>
  </si>
  <si>
    <t>11.5</t>
  </si>
  <si>
    <t>11.6</t>
  </si>
  <si>
    <t>8.2.</t>
  </si>
  <si>
    <t>8.4</t>
  </si>
  <si>
    <t>8.5</t>
  </si>
  <si>
    <t>обследование зеленых насаждений</t>
  </si>
  <si>
    <t>Содержание МАФ, ИДН</t>
  </si>
  <si>
    <t>Сумма, тыс. руб.</t>
  </si>
  <si>
    <t>Паспорт  программы</t>
  </si>
  <si>
    <t>Иные закупки товаров, работ и услуг</t>
  </si>
  <si>
    <t>7950000151</t>
  </si>
  <si>
    <t>Прочие мероприятия в области благоустройства территории муниципального образования</t>
  </si>
  <si>
    <t>8.3</t>
  </si>
  <si>
    <t>1.4</t>
  </si>
  <si>
    <t>1.4.1</t>
  </si>
  <si>
    <t>1.4.2</t>
  </si>
  <si>
    <t>ул. Малая Балканская  д. 30/3</t>
  </si>
  <si>
    <t xml:space="preserve">Ремонт и окраска игрового оборудования  </t>
  </si>
  <si>
    <t>ул. Купчинская д.20 к.3-20 к.4</t>
  </si>
  <si>
    <t>ул. Купчинская д.20 к.2-20 к.3</t>
  </si>
  <si>
    <t>ул. Купчинская д. 30 к.1</t>
  </si>
  <si>
    <t>ул. Будапештская д. 98 к. 1</t>
  </si>
  <si>
    <t>4.3</t>
  </si>
  <si>
    <t>4.4</t>
  </si>
  <si>
    <t>Вставки для урн</t>
  </si>
  <si>
    <t>VI. Перечень мероприятий программы, ожидаемые конечные результаты реализации и необходимый объем финансирования в 2017 г:</t>
  </si>
  <si>
    <r>
      <t xml:space="preserve">I.   Цель программы: </t>
    </r>
    <r>
      <rPr>
        <sz val="12"/>
        <rFont val="Times New Roman"/>
        <family val="1"/>
        <charset val="204"/>
      </rPr>
      <t xml:space="preserve">   
1.  Благоустройство внутридворовой территории МО Балканский Санкт-Петербурга, создание оптимальных условий проживания жителей, повышения качества их жизни.</t>
    </r>
  </si>
  <si>
    <r>
      <t xml:space="preserve">II.  Задачи Программы: </t>
    </r>
    <r>
      <rPr>
        <sz val="12"/>
        <rFont val="Times New Roman"/>
        <family val="1"/>
        <charset val="204"/>
      </rPr>
      <t xml:space="preserve">
Для улучшения социально-бытовых условий и повышения качества жизни населения округа необходимо провести работы по восстановлению газонов, установке газонных ограждений, вырубке дикорастущих кустарников и сносу деревьев-угроз, созданию новых и ремонту имеющихся набивных дорожек. Провести завершение ремонта асфальтового покрытия внутридворовых территорий и пожарных проездов. В связи с неудовлетворительным состоянием детских и спортивных площадок необходимо произвести ремонт основания детских игровых площадок, и установить новое игровое оборудование, провести ремонт основания спортивных площадок и установить спортивное оборудование, необходимо создание зон отдыха в округе.</t>
    </r>
  </si>
  <si>
    <r>
      <rPr>
        <b/>
        <sz val="12"/>
        <rFont val="Times New Roman"/>
        <family val="1"/>
        <charset val="204"/>
      </rPr>
      <t xml:space="preserve">IV. Источник финансирования: </t>
    </r>
    <r>
      <rPr>
        <sz val="12"/>
        <rFont val="Times New Roman"/>
        <family val="1"/>
        <charset val="204"/>
      </rPr>
      <t xml:space="preserve">Финансирование целевой  программы по благоустройству осуществляется за счет средств местного бюджета ВМО МО Балканский. </t>
    </r>
  </si>
  <si>
    <t>ул. Я. Гашека д.4к.3</t>
  </si>
  <si>
    <t>ул. Купчинская д. 26</t>
  </si>
  <si>
    <t>ул. Купчинская 19 к. 1</t>
  </si>
  <si>
    <t>ул. О. Дундича д.19,к.5</t>
  </si>
  <si>
    <t>ул. Купчинская д.26</t>
  </si>
  <si>
    <t>ул. Будапештская д. 99</t>
  </si>
  <si>
    <t>ул. Купчинская д.19,к.1</t>
  </si>
  <si>
    <t>Дунайский пр.д.37.к.1</t>
  </si>
  <si>
    <t>ул. О. Дундича д.19,к.3</t>
  </si>
  <si>
    <t>Дунайский д. 37 -35</t>
  </si>
  <si>
    <t>ул. Я. Гашека д.4,к.1</t>
  </si>
  <si>
    <t>ул. Купчинская д.20, к.3-20,к.4</t>
  </si>
  <si>
    <t>ул. Купчинская д.20, к.3-20, к.4</t>
  </si>
  <si>
    <r>
      <t xml:space="preserve">Заказчик:  </t>
    </r>
    <r>
      <rPr>
        <sz val="12"/>
        <rFont val="Times New Roman"/>
        <family val="1"/>
        <charset val="204"/>
      </rPr>
      <t>Местная администрация внутригородского муниципального образования Санкт-Петербурга муниципального округа Балканский</t>
    </r>
  </si>
  <si>
    <t>III.  Сроки реализации программы: (период) 2017 год</t>
  </si>
  <si>
    <t>7 шт.</t>
  </si>
  <si>
    <t>10 шт.</t>
  </si>
  <si>
    <r>
      <t xml:space="preserve">Исполнитель:  </t>
    </r>
    <r>
      <rPr>
        <sz val="12"/>
        <rFont val="Times New Roman"/>
        <family val="1"/>
        <charset val="204"/>
      </rPr>
      <t>Местная администрация внутригородского муниципального образования Санкт-Петербурга муниципального округа Балканский</t>
    </r>
  </si>
  <si>
    <r>
      <t>Правовые основания для разработки программы:</t>
    </r>
    <r>
      <rPr>
        <sz val="12"/>
        <rFont val="Times New Roman"/>
        <family val="1"/>
        <charset val="204"/>
      </rPr>
      <t xml:space="preserve"> пп. 9 п. 2 ст. 10 Закона Санкт-Петербурга от 23.09.2009 N 420-79 «Об организации местного самоуправления в Санкт-Петербурге», ст. 4 Устава внутригородского муниципального образования Санкт-Петербурга муниципального округа Балканский</t>
    </r>
  </si>
  <si>
    <r>
      <t xml:space="preserve">V. Ожидаемые конечные результаты выполнения целевой программы: </t>
    </r>
    <r>
      <rPr>
        <sz val="12"/>
        <rFont val="Times New Roman"/>
        <family val="1"/>
        <charset val="204"/>
      </rPr>
      <t>Улучшение социально-бытовых условий и повышение качества жизни населения округа. Привлечение жителей округа к массовым занятием спорта.</t>
    </r>
  </si>
  <si>
    <t>VII. Оценка эффективности программы проводится согласно методики оценки эффективности реализации ведомственных целевых программ муниципального образования МО Балканский, утвержденной Постановлением МО Балканский № 1/2 от 28.01.2015 г.</t>
  </si>
  <si>
    <t>VIII. Расчет объемов финансирования:</t>
  </si>
  <si>
    <t>Начальник отдела благоустройства                                                    Л.А. Чигирева</t>
  </si>
  <si>
    <t>Приложение  № 2</t>
  </si>
  <si>
    <t xml:space="preserve">от 18.07.2017 г. № 25 </t>
  </si>
  <si>
    <r>
      <t>Ведомственная целевая программа по благоустройству территории  муниципального образования муниципального округа Балканский на 2017 год                                                                                                                                                                                                  (</t>
    </r>
    <r>
      <rPr>
        <sz val="12"/>
        <rFont val="Times New Roman"/>
        <family val="1"/>
        <charset val="204"/>
      </rPr>
      <t>вопрос местного значения, связанный с осуществлением благоустройства территории муниципального образования, установленный  подпунктом 9 пунктом 2 статьи 10 Закона Санкт-Петербурга "Об организации местного самоуправления в Санкт-Петербурге".) с изменениями, внесенными Постановлением МА МО Балканский от 18.07.2017 № 25</t>
    </r>
    <r>
      <rPr>
        <b/>
        <sz val="1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</si>
</sst>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/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0" fontId="0" fillId="6" borderId="0" xfId="0" applyFont="1" applyFill="1"/>
    <xf numFmtId="49" fontId="2" fillId="5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49" fontId="1" fillId="2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0" fillId="7" borderId="0" xfId="0" applyFont="1" applyFill="1"/>
    <xf numFmtId="0" fontId="2" fillId="7" borderId="1" xfId="0" applyFont="1" applyFill="1" applyBorder="1" applyAlignment="1">
      <alignment horizontal="left" vertical="center" wrapText="1"/>
    </xf>
    <xf numFmtId="0" fontId="7" fillId="7" borderId="0" xfId="0" applyFont="1" applyFill="1"/>
    <xf numFmtId="0" fontId="7" fillId="7" borderId="0" xfId="0" applyFont="1" applyFill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top" wrapText="1"/>
    </xf>
    <xf numFmtId="49" fontId="2" fillId="7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/>
    </xf>
    <xf numFmtId="4" fontId="1" fillId="7" borderId="1" xfId="0" applyNumberFormat="1" applyFont="1" applyFill="1" applyBorder="1" applyAlignment="1">
      <alignment horizontal="center" vertical="top" wrapText="1"/>
    </xf>
    <xf numFmtId="4" fontId="1" fillId="7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top" wrapText="1"/>
    </xf>
    <xf numFmtId="165" fontId="1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165" fontId="2" fillId="8" borderId="1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top" wrapText="1"/>
    </xf>
    <xf numFmtId="49" fontId="1" fillId="6" borderId="1" xfId="0" applyNumberFormat="1" applyFont="1" applyFill="1" applyBorder="1" applyAlignment="1">
      <alignment horizontal="left" vertical="top" wrapText="1"/>
    </xf>
    <xf numFmtId="165" fontId="2" fillId="7" borderId="1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center" vertical="top" wrapText="1"/>
    </xf>
    <xf numFmtId="49" fontId="1" fillId="9" borderId="1" xfId="0" applyNumberFormat="1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top" wrapText="1"/>
    </xf>
    <xf numFmtId="4" fontId="2" fillId="7" borderId="1" xfId="0" applyNumberFormat="1" applyFont="1" applyFill="1" applyBorder="1" applyAlignment="1">
      <alignment horizontal="left" vertical="top" wrapText="1"/>
    </xf>
    <xf numFmtId="49" fontId="3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  <xf numFmtId="49" fontId="10" fillId="7" borderId="1" xfId="0" applyNumberFormat="1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 wrapText="1"/>
    </xf>
    <xf numFmtId="164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top" wrapText="1"/>
    </xf>
    <xf numFmtId="0" fontId="1" fillId="0" borderId="1" xfId="0" applyFont="1" applyBorder="1"/>
    <xf numFmtId="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center" vertical="top" wrapText="1"/>
    </xf>
    <xf numFmtId="49" fontId="1" fillId="6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justify" vertical="top" wrapText="1"/>
    </xf>
    <xf numFmtId="49" fontId="1" fillId="6" borderId="1" xfId="0" applyNumberFormat="1" applyFont="1" applyFill="1" applyBorder="1" applyAlignment="1">
      <alignment vertical="top" wrapText="1"/>
    </xf>
    <xf numFmtId="10" fontId="1" fillId="6" borderId="1" xfId="0" applyNumberFormat="1" applyFont="1" applyFill="1" applyBorder="1" applyAlignment="1">
      <alignment horizontal="center" vertical="top" wrapText="1"/>
    </xf>
    <xf numFmtId="164" fontId="11" fillId="6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justify" vertical="center" wrapText="1"/>
    </xf>
    <xf numFmtId="4" fontId="2" fillId="6" borderId="1" xfId="0" applyNumberFormat="1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left" vertical="top" wrapText="1"/>
    </xf>
    <xf numFmtId="49" fontId="2" fillId="6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9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top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/>
    <xf numFmtId="49" fontId="2" fillId="7" borderId="1" xfId="0" applyNumberFormat="1" applyFont="1" applyFill="1" applyBorder="1" applyAlignment="1"/>
    <xf numFmtId="49" fontId="1" fillId="9" borderId="1" xfId="0" applyNumberFormat="1" applyFont="1" applyFill="1" applyBorder="1" applyAlignment="1"/>
    <xf numFmtId="49" fontId="1" fillId="7" borderId="1" xfId="0" applyNumberFormat="1" applyFont="1" applyFill="1" applyBorder="1" applyAlignment="1"/>
    <xf numFmtId="49" fontId="2" fillId="7" borderId="1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top" wrapText="1"/>
    </xf>
    <xf numFmtId="164" fontId="11" fillId="6" borderId="1" xfId="0" applyNumberFormat="1" applyFont="1" applyFill="1" applyBorder="1" applyAlignment="1">
      <alignment horizontal="center" vertical="top" wrapText="1"/>
    </xf>
    <xf numFmtId="164" fontId="10" fillId="7" borderId="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11" fillId="7" borderId="1" xfId="0" applyNumberFormat="1" applyFont="1" applyFill="1" applyBorder="1" applyAlignment="1">
      <alignment horizontal="center" vertical="top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0" xfId="0" applyNumberFormat="1" applyFont="1"/>
    <xf numFmtId="164" fontId="8" fillId="3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1" fillId="5" borderId="1" xfId="0" applyNumberFormat="1" applyFont="1" applyFill="1" applyBorder="1" applyAlignment="1">
      <alignment horizontal="center" vertical="top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top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5" fillId="0" borderId="0" xfId="0" applyFont="1" applyAlignment="1">
      <alignment horizontal="left"/>
    </xf>
    <xf numFmtId="4" fontId="5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2" borderId="8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49" fontId="11" fillId="6" borderId="3" xfId="0" applyNumberFormat="1" applyFont="1" applyFill="1" applyBorder="1" applyAlignment="1">
      <alignment horizontal="center" vertical="top" wrapText="1"/>
    </xf>
    <xf numFmtId="49" fontId="11" fillId="6" borderId="4" xfId="0" applyNumberFormat="1" applyFont="1" applyFill="1" applyBorder="1" applyAlignment="1">
      <alignment horizontal="center" vertical="top" wrapText="1"/>
    </xf>
    <xf numFmtId="49" fontId="11" fillId="6" borderId="5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justify" vertical="center" wrapText="1"/>
    </xf>
    <xf numFmtId="0" fontId="8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left" vertical="center" wrapText="1"/>
    </xf>
    <xf numFmtId="165" fontId="6" fillId="4" borderId="1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justify" vertical="center" wrapText="1"/>
    </xf>
    <xf numFmtId="0" fontId="14" fillId="0" borderId="0" xfId="0" applyFont="1" applyAlignment="1">
      <alignment horizontal="right" vertical="center"/>
    </xf>
    <xf numFmtId="49" fontId="14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2"/>
  <sheetViews>
    <sheetView tabSelected="1" view="pageBreakPreview" zoomScale="140" zoomScaleNormal="100" zoomScaleSheetLayoutView="140" workbookViewId="0">
      <selection activeCell="A4" sqref="A4:H4"/>
    </sheetView>
  </sheetViews>
  <sheetFormatPr defaultRowHeight="12.75"/>
  <cols>
    <col min="1" max="1" width="5.85546875" style="131" customWidth="1"/>
    <col min="2" max="2" width="5.140625" style="132" customWidth="1"/>
    <col min="3" max="3" width="69.42578125" style="133" customWidth="1"/>
    <col min="4" max="4" width="13.140625" style="131" customWidth="1"/>
    <col min="5" max="5" width="8.7109375" style="131" customWidth="1"/>
    <col min="6" max="6" width="10.85546875" style="169" customWidth="1"/>
    <col min="7" max="7" width="5.140625" style="131" hidden="1" customWidth="1"/>
    <col min="8" max="8" width="13" style="160" customWidth="1"/>
    <col min="9" max="16384" width="9.140625" style="36"/>
  </cols>
  <sheetData>
    <row r="1" spans="1:8" ht="15.75">
      <c r="A1" s="208" t="s">
        <v>130</v>
      </c>
      <c r="B1" s="208"/>
      <c r="C1" s="208"/>
      <c r="D1" s="208"/>
      <c r="E1" s="208"/>
      <c r="F1" s="208"/>
      <c r="G1" s="208"/>
      <c r="H1" s="208"/>
    </row>
    <row r="2" spans="1:8" ht="15.75">
      <c r="A2" s="209" t="s">
        <v>50</v>
      </c>
      <c r="B2" s="209"/>
      <c r="C2" s="209"/>
      <c r="D2" s="209"/>
      <c r="E2" s="209"/>
      <c r="F2" s="209"/>
      <c r="G2" s="209"/>
      <c r="H2" s="209"/>
    </row>
    <row r="3" spans="1:8" ht="15" customHeight="1">
      <c r="A3" s="209" t="s">
        <v>131</v>
      </c>
      <c r="B3" s="209"/>
      <c r="C3" s="209"/>
      <c r="D3" s="209"/>
      <c r="E3" s="209"/>
      <c r="F3" s="209"/>
      <c r="G3" s="209"/>
      <c r="H3" s="209"/>
    </row>
    <row r="4" spans="1:8" ht="78.75" customHeight="1">
      <c r="A4" s="210" t="s">
        <v>132</v>
      </c>
      <c r="B4" s="210"/>
      <c r="C4" s="210"/>
      <c r="D4" s="210"/>
      <c r="E4" s="210"/>
      <c r="F4" s="210"/>
      <c r="G4" s="210"/>
      <c r="H4" s="210"/>
    </row>
    <row r="5" spans="1:8" ht="18" customHeight="1">
      <c r="A5" s="210" t="s">
        <v>86</v>
      </c>
      <c r="B5" s="210"/>
      <c r="C5" s="210"/>
      <c r="D5" s="210"/>
      <c r="E5" s="210"/>
      <c r="F5" s="210"/>
      <c r="G5" s="210"/>
      <c r="H5" s="210"/>
    </row>
    <row r="6" spans="1:8" ht="33.75" customHeight="1">
      <c r="A6" s="211" t="s">
        <v>120</v>
      </c>
      <c r="B6" s="211"/>
      <c r="C6" s="211"/>
      <c r="D6" s="211"/>
      <c r="E6" s="211"/>
      <c r="F6" s="211"/>
      <c r="G6" s="211"/>
      <c r="H6" s="211"/>
    </row>
    <row r="7" spans="1:8" ht="33.75" customHeight="1">
      <c r="A7" s="211" t="s">
        <v>124</v>
      </c>
      <c r="B7" s="211"/>
      <c r="C7" s="211"/>
      <c r="D7" s="211"/>
      <c r="E7" s="211"/>
      <c r="F7" s="211"/>
      <c r="G7" s="211"/>
      <c r="H7" s="211"/>
    </row>
    <row r="8" spans="1:8" ht="46.5" customHeight="1">
      <c r="A8" s="212" t="s">
        <v>125</v>
      </c>
      <c r="B8" s="212"/>
      <c r="C8" s="212"/>
      <c r="D8" s="212"/>
      <c r="E8" s="212"/>
      <c r="F8" s="212"/>
      <c r="G8" s="212"/>
      <c r="H8" s="212"/>
    </row>
    <row r="9" spans="1:8" ht="50.25" customHeight="1">
      <c r="A9" s="211" t="s">
        <v>104</v>
      </c>
      <c r="B9" s="211"/>
      <c r="C9" s="211"/>
      <c r="D9" s="211"/>
      <c r="E9" s="211"/>
      <c r="F9" s="211"/>
      <c r="G9" s="211"/>
      <c r="H9" s="211"/>
    </row>
    <row r="10" spans="1:8" ht="122.25" customHeight="1">
      <c r="A10" s="211" t="s">
        <v>105</v>
      </c>
      <c r="B10" s="211"/>
      <c r="C10" s="211"/>
      <c r="D10" s="211"/>
      <c r="E10" s="211"/>
      <c r="F10" s="211"/>
      <c r="G10" s="211"/>
      <c r="H10" s="211"/>
    </row>
    <row r="11" spans="1:8" ht="21" customHeight="1">
      <c r="A11" s="212" t="s">
        <v>121</v>
      </c>
      <c r="B11" s="212"/>
      <c r="C11" s="212"/>
      <c r="D11" s="212"/>
      <c r="E11" s="212"/>
      <c r="F11" s="212"/>
      <c r="G11" s="212"/>
      <c r="H11" s="212"/>
    </row>
    <row r="12" spans="1:8" ht="38.25" customHeight="1">
      <c r="A12" s="207" t="s">
        <v>106</v>
      </c>
      <c r="B12" s="207"/>
      <c r="C12" s="207"/>
      <c r="D12" s="207"/>
      <c r="E12" s="207"/>
      <c r="F12" s="207"/>
      <c r="G12" s="207"/>
      <c r="H12" s="207"/>
    </row>
    <row r="13" spans="1:8" ht="14.25" hidden="1" customHeight="1">
      <c r="A13" s="200"/>
      <c r="B13" s="200"/>
      <c r="C13" s="200"/>
      <c r="D13" s="200"/>
      <c r="E13" s="200"/>
      <c r="F13" s="200"/>
      <c r="G13" s="200"/>
      <c r="H13" s="200"/>
    </row>
    <row r="14" spans="1:8" ht="34.5" customHeight="1">
      <c r="A14" s="200" t="s">
        <v>126</v>
      </c>
      <c r="B14" s="200"/>
      <c r="C14" s="200"/>
      <c r="D14" s="200"/>
      <c r="E14" s="200"/>
      <c r="F14" s="200"/>
      <c r="G14" s="200"/>
      <c r="H14" s="200"/>
    </row>
    <row r="15" spans="1:8" ht="30" customHeight="1">
      <c r="A15" s="200" t="s">
        <v>103</v>
      </c>
      <c r="B15" s="200"/>
      <c r="C15" s="200"/>
      <c r="D15" s="200"/>
      <c r="E15" s="200"/>
      <c r="F15" s="200"/>
      <c r="G15" s="200"/>
      <c r="H15" s="200"/>
    </row>
    <row r="16" spans="1:8" ht="28.5" hidden="1" customHeight="1">
      <c r="A16" s="201"/>
      <c r="B16" s="201"/>
      <c r="C16" s="201"/>
      <c r="D16" s="201"/>
      <c r="E16" s="201"/>
      <c r="F16" s="201"/>
      <c r="G16" s="201"/>
      <c r="H16" s="149">
        <f>H18</f>
        <v>53021.399999999994</v>
      </c>
    </row>
    <row r="17" spans="1:11" ht="39" customHeight="1">
      <c r="A17" s="6" t="s">
        <v>4</v>
      </c>
      <c r="B17" s="202" t="s">
        <v>7</v>
      </c>
      <c r="C17" s="202"/>
      <c r="D17" s="117" t="s">
        <v>16</v>
      </c>
      <c r="E17" s="203"/>
      <c r="F17" s="203"/>
      <c r="G17" s="203"/>
      <c r="H17" s="150" t="s">
        <v>85</v>
      </c>
    </row>
    <row r="18" spans="1:11" ht="15.75">
      <c r="A18" s="121"/>
      <c r="B18" s="204" t="s">
        <v>17</v>
      </c>
      <c r="C18" s="204"/>
      <c r="D18" s="122">
        <v>7950000000</v>
      </c>
      <c r="E18" s="121"/>
      <c r="F18" s="161"/>
      <c r="G18" s="121"/>
      <c r="H18" s="175">
        <f>SUM(H19+H50+H54+H86)</f>
        <v>53021.399999999994</v>
      </c>
      <c r="I18" s="46"/>
    </row>
    <row r="19" spans="1:11" ht="14.25">
      <c r="A19" s="123"/>
      <c r="B19" s="205" t="s">
        <v>18</v>
      </c>
      <c r="C19" s="205"/>
      <c r="D19" s="123">
        <v>7950000130</v>
      </c>
      <c r="E19" s="123"/>
      <c r="F19" s="124"/>
      <c r="G19" s="123"/>
      <c r="H19" s="151">
        <f>H21+H36+H45</f>
        <v>27868.1</v>
      </c>
    </row>
    <row r="20" spans="1:11" ht="59.25" customHeight="1">
      <c r="A20" s="125"/>
      <c r="B20" s="140" t="s">
        <v>4</v>
      </c>
      <c r="C20" s="141" t="s">
        <v>0</v>
      </c>
      <c r="D20" s="142" t="s">
        <v>16</v>
      </c>
      <c r="E20" s="143" t="s">
        <v>19</v>
      </c>
      <c r="F20" s="162" t="s">
        <v>1</v>
      </c>
      <c r="G20" s="141" t="s">
        <v>13</v>
      </c>
      <c r="H20" s="152" t="s">
        <v>85</v>
      </c>
    </row>
    <row r="21" spans="1:11" s="37" customFormat="1" ht="25.5">
      <c r="A21" s="10">
        <v>1</v>
      </c>
      <c r="B21" s="45"/>
      <c r="C21" s="16" t="s">
        <v>20</v>
      </c>
      <c r="D21" s="11">
        <v>7950000131</v>
      </c>
      <c r="E21" s="10"/>
      <c r="F21" s="20"/>
      <c r="G21" s="10"/>
      <c r="H21" s="153">
        <f>H23+H28+H33</f>
        <v>26116.3</v>
      </c>
    </row>
    <row r="22" spans="1:11" s="37" customFormat="1" ht="25.5">
      <c r="A22" s="65"/>
      <c r="B22" s="75"/>
      <c r="C22" s="66" t="s">
        <v>54</v>
      </c>
      <c r="D22" s="67">
        <v>7950000131</v>
      </c>
      <c r="E22" s="65">
        <v>225</v>
      </c>
      <c r="F22" s="68"/>
      <c r="G22" s="65"/>
      <c r="H22" s="154">
        <f>SUM(H23++H28)</f>
        <v>21216.3</v>
      </c>
    </row>
    <row r="23" spans="1:11" s="54" customFormat="1">
      <c r="A23" s="126"/>
      <c r="B23" s="55" t="s">
        <v>21</v>
      </c>
      <c r="C23" s="52" t="s">
        <v>22</v>
      </c>
      <c r="D23" s="49">
        <v>7950000131</v>
      </c>
      <c r="E23" s="49">
        <v>225</v>
      </c>
      <c r="F23" s="50">
        <f>SUM(F24:F27)</f>
        <v>9845</v>
      </c>
      <c r="G23" s="49"/>
      <c r="H23" s="92">
        <f>SUM(H24:H27)</f>
        <v>14810.7</v>
      </c>
    </row>
    <row r="24" spans="1:11" s="38" customFormat="1">
      <c r="A24" s="206"/>
      <c r="B24" s="17"/>
      <c r="C24" s="94" t="s">
        <v>94</v>
      </c>
      <c r="D24" s="18"/>
      <c r="E24" s="18"/>
      <c r="F24" s="19">
        <v>3097.6</v>
      </c>
      <c r="G24" s="7"/>
      <c r="H24" s="119">
        <v>4610.2</v>
      </c>
    </row>
    <row r="25" spans="1:11" s="38" customFormat="1">
      <c r="A25" s="206"/>
      <c r="B25" s="17"/>
      <c r="C25" s="94" t="s">
        <v>97</v>
      </c>
      <c r="D25" s="18"/>
      <c r="E25" s="18"/>
      <c r="F25" s="19">
        <v>675</v>
      </c>
      <c r="G25" s="7"/>
      <c r="H25" s="119">
        <v>1124.2</v>
      </c>
    </row>
    <row r="26" spans="1:11" s="38" customFormat="1">
      <c r="A26" s="170"/>
      <c r="B26" s="17"/>
      <c r="C26" s="94" t="s">
        <v>96</v>
      </c>
      <c r="D26" s="18"/>
      <c r="E26" s="18"/>
      <c r="F26" s="19">
        <v>1678.4</v>
      </c>
      <c r="G26" s="7"/>
      <c r="H26" s="119">
        <v>2303.6999999999998</v>
      </c>
    </row>
    <row r="27" spans="1:11">
      <c r="A27" s="127"/>
      <c r="B27" s="78"/>
      <c r="C27" s="79" t="s">
        <v>23</v>
      </c>
      <c r="D27" s="80">
        <v>7950000131</v>
      </c>
      <c r="E27" s="80">
        <v>225</v>
      </c>
      <c r="F27" s="148">
        <v>4394</v>
      </c>
      <c r="G27" s="81"/>
      <c r="H27" s="120">
        <v>6772.6</v>
      </c>
      <c r="I27" s="46"/>
    </row>
    <row r="28" spans="1:11" s="51" customFormat="1">
      <c r="A28" s="128"/>
      <c r="B28" s="59" t="s">
        <v>3</v>
      </c>
      <c r="C28" s="52" t="s">
        <v>48</v>
      </c>
      <c r="D28" s="49">
        <v>7950000131</v>
      </c>
      <c r="E28" s="70">
        <v>225</v>
      </c>
      <c r="F28" s="58">
        <f>SUM(F29:F32)</f>
        <v>1341.6</v>
      </c>
      <c r="G28" s="61"/>
      <c r="H28" s="92">
        <f>SUM(H29:H32)</f>
        <v>6405.5999999999995</v>
      </c>
      <c r="K28"/>
    </row>
    <row r="29" spans="1:11">
      <c r="A29" s="198"/>
      <c r="B29" s="47"/>
      <c r="C29" s="94" t="s">
        <v>94</v>
      </c>
      <c r="D29" s="18"/>
      <c r="E29" s="5"/>
      <c r="F29" s="22">
        <v>703.7</v>
      </c>
      <c r="G29" s="3"/>
      <c r="H29" s="119">
        <v>3027.6</v>
      </c>
    </row>
    <row r="30" spans="1:11">
      <c r="A30" s="206"/>
      <c r="B30" s="47"/>
      <c r="C30" s="94" t="s">
        <v>96</v>
      </c>
      <c r="D30" s="18"/>
      <c r="E30" s="5"/>
      <c r="F30" s="22">
        <v>366.9</v>
      </c>
      <c r="G30" s="3"/>
      <c r="H30" s="119">
        <v>1430.2</v>
      </c>
    </row>
    <row r="31" spans="1:11">
      <c r="A31" s="206"/>
      <c r="B31" s="47"/>
      <c r="C31" s="4" t="s">
        <v>107</v>
      </c>
      <c r="D31" s="18"/>
      <c r="E31" s="5"/>
      <c r="F31" s="22">
        <v>175</v>
      </c>
      <c r="G31" s="3"/>
      <c r="H31" s="119">
        <v>1269.5999999999999</v>
      </c>
      <c r="I31" s="46"/>
    </row>
    <row r="32" spans="1:11">
      <c r="A32" s="206"/>
      <c r="B32" s="47"/>
      <c r="C32" s="94" t="s">
        <v>116</v>
      </c>
      <c r="D32" s="18"/>
      <c r="E32" s="5"/>
      <c r="F32" s="22">
        <v>96</v>
      </c>
      <c r="G32" s="3"/>
      <c r="H32" s="119">
        <v>678.2</v>
      </c>
    </row>
    <row r="33" spans="1:9" s="53" customFormat="1">
      <c r="A33" s="129"/>
      <c r="B33" s="55" t="s">
        <v>91</v>
      </c>
      <c r="C33" s="52" t="s">
        <v>87</v>
      </c>
      <c r="D33" s="49">
        <v>7950000131</v>
      </c>
      <c r="E33" s="49">
        <v>226</v>
      </c>
      <c r="F33" s="50"/>
      <c r="G33" s="49"/>
      <c r="H33" s="92">
        <f>SUM(H34:H35)</f>
        <v>4900</v>
      </c>
    </row>
    <row r="34" spans="1:9">
      <c r="A34" s="198"/>
      <c r="B34" s="8" t="s">
        <v>92</v>
      </c>
      <c r="C34" s="13" t="s">
        <v>24</v>
      </c>
      <c r="D34" s="18"/>
      <c r="E34" s="14"/>
      <c r="F34" s="35"/>
      <c r="G34" s="14"/>
      <c r="H34" s="134">
        <v>4500</v>
      </c>
    </row>
    <row r="35" spans="1:9">
      <c r="A35" s="199"/>
      <c r="B35" s="8" t="s">
        <v>93</v>
      </c>
      <c r="C35" s="13" t="s">
        <v>11</v>
      </c>
      <c r="D35" s="14"/>
      <c r="E35" s="14"/>
      <c r="F35" s="35"/>
      <c r="G35" s="14"/>
      <c r="H35" s="134">
        <v>400</v>
      </c>
    </row>
    <row r="36" spans="1:9">
      <c r="A36" s="10">
        <v>3</v>
      </c>
      <c r="B36" s="45"/>
      <c r="C36" s="16" t="s">
        <v>51</v>
      </c>
      <c r="D36" s="11">
        <v>7950000133</v>
      </c>
      <c r="E36" s="11"/>
      <c r="F36" s="20"/>
      <c r="G36" s="11"/>
      <c r="H36" s="153">
        <f>SUM(H37+H44)</f>
        <v>1334.2</v>
      </c>
    </row>
    <row r="37" spans="1:9">
      <c r="A37" s="184"/>
      <c r="B37" s="12" t="s">
        <v>5</v>
      </c>
      <c r="C37" s="109" t="s">
        <v>57</v>
      </c>
      <c r="D37" s="97">
        <v>7950000133</v>
      </c>
      <c r="E37" s="82">
        <v>310</v>
      </c>
      <c r="F37" s="96">
        <f>SUM(F38:F43)</f>
        <v>769</v>
      </c>
      <c r="G37" s="95"/>
      <c r="H37" s="155">
        <f>SUM(H38:H43)</f>
        <v>1234.2</v>
      </c>
    </row>
    <row r="38" spans="1:9">
      <c r="A38" s="184"/>
      <c r="B38" s="107"/>
      <c r="C38" s="94" t="s">
        <v>94</v>
      </c>
      <c r="D38" s="108"/>
      <c r="E38" s="82"/>
      <c r="F38" s="22">
        <v>132</v>
      </c>
      <c r="G38" s="3"/>
      <c r="H38" s="135">
        <v>232.6</v>
      </c>
    </row>
    <row r="39" spans="1:9">
      <c r="A39" s="184"/>
      <c r="B39" s="107"/>
      <c r="C39" s="94" t="s">
        <v>97</v>
      </c>
      <c r="D39" s="108"/>
      <c r="E39" s="82"/>
      <c r="F39" s="22">
        <v>150</v>
      </c>
      <c r="G39" s="3"/>
      <c r="H39" s="135">
        <v>232.3</v>
      </c>
    </row>
    <row r="40" spans="1:9">
      <c r="A40" s="184"/>
      <c r="B40" s="107"/>
      <c r="C40" s="94" t="s">
        <v>96</v>
      </c>
      <c r="D40" s="108"/>
      <c r="E40" s="82"/>
      <c r="F40" s="22">
        <v>200</v>
      </c>
      <c r="G40" s="3"/>
      <c r="H40" s="135">
        <v>324.8</v>
      </c>
    </row>
    <row r="41" spans="1:9">
      <c r="A41" s="184"/>
      <c r="B41" s="107"/>
      <c r="C41" s="4" t="s">
        <v>110</v>
      </c>
      <c r="D41" s="108"/>
      <c r="E41" s="82"/>
      <c r="F41" s="22">
        <v>182</v>
      </c>
      <c r="G41" s="3"/>
      <c r="H41" s="135">
        <v>281.8</v>
      </c>
    </row>
    <row r="42" spans="1:9">
      <c r="A42" s="184"/>
      <c r="B42" s="107"/>
      <c r="C42" s="4" t="s">
        <v>108</v>
      </c>
      <c r="D42" s="108"/>
      <c r="E42" s="82"/>
      <c r="F42" s="22">
        <v>66</v>
      </c>
      <c r="G42" s="3"/>
      <c r="H42" s="135">
        <v>102.2</v>
      </c>
      <c r="I42" s="46"/>
    </row>
    <row r="43" spans="1:9">
      <c r="A43" s="184"/>
      <c r="B43" s="107"/>
      <c r="C43" s="94" t="s">
        <v>109</v>
      </c>
      <c r="D43" s="108"/>
      <c r="E43" s="82"/>
      <c r="F43" s="22">
        <v>39</v>
      </c>
      <c r="G43" s="3"/>
      <c r="H43" s="135">
        <v>60.5</v>
      </c>
    </row>
    <row r="44" spans="1:9" s="51" customFormat="1">
      <c r="A44" s="130"/>
      <c r="B44" s="57" t="s">
        <v>25</v>
      </c>
      <c r="C44" s="69" t="s">
        <v>11</v>
      </c>
      <c r="D44" s="72">
        <v>7950000133</v>
      </c>
      <c r="E44" s="49">
        <v>226</v>
      </c>
      <c r="F44" s="58"/>
      <c r="G44" s="63"/>
      <c r="H44" s="137">
        <v>100</v>
      </c>
    </row>
    <row r="45" spans="1:9" ht="38.25">
      <c r="A45" s="10" t="s">
        <v>6</v>
      </c>
      <c r="B45" s="45"/>
      <c r="C45" s="16" t="s">
        <v>26</v>
      </c>
      <c r="D45" s="11">
        <v>7950000134</v>
      </c>
      <c r="E45" s="10"/>
      <c r="F45" s="20"/>
      <c r="G45" s="10"/>
      <c r="H45" s="153">
        <f>SUM(H46:H49)</f>
        <v>417.6</v>
      </c>
    </row>
    <row r="46" spans="1:9">
      <c r="A46" s="183"/>
      <c r="B46" s="8" t="s">
        <v>12</v>
      </c>
      <c r="C46" s="13" t="s">
        <v>84</v>
      </c>
      <c r="D46" s="21">
        <v>7950000134</v>
      </c>
      <c r="E46" s="14">
        <v>225</v>
      </c>
      <c r="F46" s="145"/>
      <c r="G46" s="171"/>
      <c r="H46" s="156">
        <v>0</v>
      </c>
    </row>
    <row r="47" spans="1:9">
      <c r="A47" s="184"/>
      <c r="B47" s="8" t="s">
        <v>10</v>
      </c>
      <c r="C47" s="172" t="s">
        <v>55</v>
      </c>
      <c r="D47" s="21">
        <v>7950000134</v>
      </c>
      <c r="E47" s="14">
        <v>226</v>
      </c>
      <c r="F47" s="145"/>
      <c r="G47" s="171"/>
      <c r="H47" s="156">
        <v>250</v>
      </c>
    </row>
    <row r="48" spans="1:9">
      <c r="A48" s="139"/>
      <c r="B48" s="8" t="s">
        <v>100</v>
      </c>
      <c r="C48" s="172" t="s">
        <v>52</v>
      </c>
      <c r="D48" s="21">
        <v>7950000134</v>
      </c>
      <c r="E48" s="14">
        <v>310</v>
      </c>
      <c r="F48" s="145">
        <v>15</v>
      </c>
      <c r="G48" s="171"/>
      <c r="H48" s="156">
        <v>167.6</v>
      </c>
    </row>
    <row r="49" spans="1:9">
      <c r="A49" s="173"/>
      <c r="B49" s="8" t="s">
        <v>101</v>
      </c>
      <c r="C49" s="172" t="s">
        <v>102</v>
      </c>
      <c r="D49" s="21">
        <v>7950000134</v>
      </c>
      <c r="E49" s="14">
        <v>340</v>
      </c>
      <c r="F49" s="145">
        <v>0</v>
      </c>
      <c r="G49" s="144"/>
      <c r="H49" s="156">
        <v>0</v>
      </c>
    </row>
    <row r="50" spans="1:9" ht="25.5">
      <c r="A50" s="24"/>
      <c r="B50" s="32"/>
      <c r="C50" s="30" t="s">
        <v>27</v>
      </c>
      <c r="D50" s="31">
        <v>7950000140</v>
      </c>
      <c r="E50" s="30"/>
      <c r="F50" s="28"/>
      <c r="G50" s="30"/>
      <c r="H50" s="158">
        <f>H51+H52</f>
        <v>150</v>
      </c>
    </row>
    <row r="51" spans="1:9">
      <c r="A51" s="49">
        <v>5</v>
      </c>
      <c r="B51" s="55"/>
      <c r="C51" s="110" t="s">
        <v>47</v>
      </c>
      <c r="D51" s="73">
        <v>7950000141</v>
      </c>
      <c r="E51" s="49">
        <v>340</v>
      </c>
      <c r="F51" s="58"/>
      <c r="G51" s="63"/>
      <c r="H51" s="137">
        <v>50</v>
      </c>
    </row>
    <row r="52" spans="1:9" s="51" customFormat="1">
      <c r="A52" s="10">
        <v>6</v>
      </c>
      <c r="B52" s="45"/>
      <c r="C52" s="16" t="s">
        <v>28</v>
      </c>
      <c r="D52" s="11">
        <v>7950000142</v>
      </c>
      <c r="E52" s="10">
        <v>225</v>
      </c>
      <c r="F52" s="20"/>
      <c r="G52" s="10"/>
      <c r="H52" s="153">
        <f>SUM(H53:H53)</f>
        <v>100</v>
      </c>
    </row>
    <row r="53" spans="1:9">
      <c r="A53" s="174"/>
      <c r="B53" s="8" t="s">
        <v>68</v>
      </c>
      <c r="C53" s="34" t="s">
        <v>2</v>
      </c>
      <c r="D53" s="18"/>
      <c r="E53" s="18"/>
      <c r="F53" s="22"/>
      <c r="G53" s="3"/>
      <c r="H53" s="135">
        <v>100</v>
      </c>
    </row>
    <row r="54" spans="1:9">
      <c r="A54" s="24"/>
      <c r="B54" s="76"/>
      <c r="C54" s="29" t="s">
        <v>29</v>
      </c>
      <c r="D54" s="31">
        <v>7950000150</v>
      </c>
      <c r="E54" s="23"/>
      <c r="F54" s="163"/>
      <c r="G54" s="23"/>
      <c r="H54" s="158">
        <f>H55+H69+H83</f>
        <v>10352.1</v>
      </c>
    </row>
    <row r="55" spans="1:9">
      <c r="A55" s="10">
        <v>7</v>
      </c>
      <c r="B55" s="77"/>
      <c r="C55" s="9" t="s">
        <v>30</v>
      </c>
      <c r="D55" s="11">
        <v>7950000151</v>
      </c>
      <c r="E55" s="15"/>
      <c r="F55" s="164"/>
      <c r="G55" s="15"/>
      <c r="H55" s="153">
        <f>H56+H65</f>
        <v>4412.1000000000004</v>
      </c>
    </row>
    <row r="56" spans="1:9" s="51" customFormat="1">
      <c r="A56" s="56"/>
      <c r="B56" s="57" t="s">
        <v>71</v>
      </c>
      <c r="C56" s="69" t="s">
        <v>31</v>
      </c>
      <c r="D56" s="55" t="s">
        <v>88</v>
      </c>
      <c r="E56" s="55" t="s">
        <v>32</v>
      </c>
      <c r="F56" s="58">
        <f>SUM(F57:F62)</f>
        <v>8543.7000000000007</v>
      </c>
      <c r="G56" s="59"/>
      <c r="H56" s="137">
        <f>SUM(H57:H64)</f>
        <v>3912.1000000000004</v>
      </c>
    </row>
    <row r="57" spans="1:9">
      <c r="A57" s="185"/>
      <c r="B57" s="12"/>
      <c r="C57" s="94" t="s">
        <v>94</v>
      </c>
      <c r="D57" s="17"/>
      <c r="E57" s="17"/>
      <c r="F57" s="19">
        <v>6977.7</v>
      </c>
      <c r="G57" s="17"/>
      <c r="H57" s="135">
        <v>2174.3000000000002</v>
      </c>
    </row>
    <row r="58" spans="1:9">
      <c r="A58" s="186"/>
      <c r="B58" s="12"/>
      <c r="C58" s="94" t="s">
        <v>96</v>
      </c>
      <c r="D58" s="17"/>
      <c r="E58" s="17"/>
      <c r="F58" s="19">
        <v>950</v>
      </c>
      <c r="G58" s="17"/>
      <c r="H58" s="135">
        <v>373.1</v>
      </c>
    </row>
    <row r="59" spans="1:9">
      <c r="A59" s="186"/>
      <c r="B59" s="12"/>
      <c r="C59" s="94" t="s">
        <v>111</v>
      </c>
      <c r="D59" s="17"/>
      <c r="E59" s="17"/>
      <c r="F59" s="19">
        <v>160</v>
      </c>
      <c r="G59" s="17"/>
      <c r="H59" s="135">
        <v>55.8</v>
      </c>
      <c r="I59" s="46"/>
    </row>
    <row r="60" spans="1:9">
      <c r="A60" s="186"/>
      <c r="B60" s="12"/>
      <c r="C60" s="94" t="s">
        <v>113</v>
      </c>
      <c r="D60" s="17"/>
      <c r="E60" s="17"/>
      <c r="F60" s="19">
        <v>108</v>
      </c>
      <c r="G60" s="17"/>
      <c r="H60" s="135">
        <v>37.6</v>
      </c>
      <c r="I60" s="46"/>
    </row>
    <row r="61" spans="1:9">
      <c r="A61" s="186"/>
      <c r="B61" s="12"/>
      <c r="C61" s="94" t="s">
        <v>112</v>
      </c>
      <c r="D61" s="17"/>
      <c r="E61" s="17"/>
      <c r="F61" s="19">
        <v>60</v>
      </c>
      <c r="G61" s="17"/>
      <c r="H61" s="135">
        <v>20.9</v>
      </c>
      <c r="I61" s="46"/>
    </row>
    <row r="62" spans="1:9">
      <c r="A62" s="186"/>
      <c r="B62" s="8"/>
      <c r="C62" s="4" t="s">
        <v>114</v>
      </c>
      <c r="D62" s="17"/>
      <c r="E62" s="18"/>
      <c r="F62" s="19">
        <v>288</v>
      </c>
      <c r="G62" s="17"/>
      <c r="H62" s="135">
        <v>100.4</v>
      </c>
    </row>
    <row r="63" spans="1:9">
      <c r="A63" s="186"/>
      <c r="B63" s="8"/>
      <c r="C63" s="2" t="s">
        <v>69</v>
      </c>
      <c r="D63" s="17"/>
      <c r="E63" s="18"/>
      <c r="F63" s="19"/>
      <c r="G63" s="17"/>
      <c r="H63" s="135">
        <v>1000</v>
      </c>
    </row>
    <row r="64" spans="1:9" s="44" customFormat="1">
      <c r="A64" s="187"/>
      <c r="B64" s="40" t="s">
        <v>72</v>
      </c>
      <c r="C64" s="71" t="s">
        <v>11</v>
      </c>
      <c r="D64" s="40"/>
      <c r="E64" s="40"/>
      <c r="F64" s="19"/>
      <c r="G64" s="71"/>
      <c r="H64" s="136">
        <v>150</v>
      </c>
    </row>
    <row r="65" spans="1:8" s="51" customFormat="1">
      <c r="A65" s="56"/>
      <c r="B65" s="57" t="s">
        <v>73</v>
      </c>
      <c r="C65" s="69" t="s">
        <v>8</v>
      </c>
      <c r="D65" s="55" t="s">
        <v>88</v>
      </c>
      <c r="E65" s="55" t="s">
        <v>33</v>
      </c>
      <c r="F65" s="165"/>
      <c r="G65" s="69"/>
      <c r="H65" s="137">
        <f>SUM(H66:H68)</f>
        <v>500</v>
      </c>
    </row>
    <row r="66" spans="1:8" s="51" customFormat="1">
      <c r="A66" s="113"/>
      <c r="B66" s="40"/>
      <c r="C66" s="94" t="s">
        <v>94</v>
      </c>
      <c r="D66" s="115"/>
      <c r="E66" s="115"/>
      <c r="F66" s="146" t="s">
        <v>123</v>
      </c>
      <c r="G66" s="114"/>
      <c r="H66" s="136">
        <v>200</v>
      </c>
    </row>
    <row r="67" spans="1:8" s="51" customFormat="1">
      <c r="A67" s="113"/>
      <c r="B67" s="40"/>
      <c r="C67" s="94" t="s">
        <v>99</v>
      </c>
      <c r="D67" s="115"/>
      <c r="E67" s="115"/>
      <c r="F67" s="146" t="s">
        <v>122</v>
      </c>
      <c r="G67" s="114"/>
      <c r="H67" s="136">
        <v>150</v>
      </c>
    </row>
    <row r="68" spans="1:8" s="51" customFormat="1">
      <c r="A68" s="113"/>
      <c r="B68" s="40"/>
      <c r="C68" s="2" t="s">
        <v>98</v>
      </c>
      <c r="D68" s="115"/>
      <c r="E68" s="115"/>
      <c r="F68" s="146" t="s">
        <v>122</v>
      </c>
      <c r="G68" s="114"/>
      <c r="H68" s="136">
        <v>150</v>
      </c>
    </row>
    <row r="69" spans="1:8" ht="38.25">
      <c r="A69" s="10">
        <v>8</v>
      </c>
      <c r="B69" s="77"/>
      <c r="C69" s="9" t="s">
        <v>34</v>
      </c>
      <c r="D69" s="11">
        <v>7950000152</v>
      </c>
      <c r="E69" s="15"/>
      <c r="F69" s="164"/>
      <c r="G69" s="15"/>
      <c r="H69" s="153">
        <f>SUM(H70+H80)</f>
        <v>5400</v>
      </c>
    </row>
    <row r="70" spans="1:8" ht="25.5">
      <c r="A70" s="188"/>
      <c r="B70" s="99" t="s">
        <v>80</v>
      </c>
      <c r="C70" s="100" t="s">
        <v>58</v>
      </c>
      <c r="D70" s="64">
        <v>7950000152</v>
      </c>
      <c r="E70" s="101">
        <v>225</v>
      </c>
      <c r="F70" s="157">
        <v>222232</v>
      </c>
      <c r="G70" s="100"/>
      <c r="H70" s="92">
        <f>SUM(H71:H79)</f>
        <v>5300</v>
      </c>
    </row>
    <row r="71" spans="1:8">
      <c r="A71" s="189"/>
      <c r="B71" s="191"/>
      <c r="C71" s="88" t="s">
        <v>59</v>
      </c>
      <c r="D71" s="84"/>
      <c r="E71" s="89"/>
      <c r="F71" s="136">
        <v>39040</v>
      </c>
      <c r="G71" s="88"/>
      <c r="H71" s="106">
        <v>693</v>
      </c>
    </row>
    <row r="72" spans="1:8">
      <c r="A72" s="189"/>
      <c r="B72" s="192"/>
      <c r="C72" s="88" t="s">
        <v>60</v>
      </c>
      <c r="D72" s="84"/>
      <c r="E72" s="89"/>
      <c r="F72" s="136">
        <v>22084</v>
      </c>
      <c r="G72" s="88"/>
      <c r="H72" s="106">
        <v>618</v>
      </c>
    </row>
    <row r="73" spans="1:8">
      <c r="A73" s="189"/>
      <c r="B73" s="192"/>
      <c r="C73" s="88" t="s">
        <v>61</v>
      </c>
      <c r="D73" s="84"/>
      <c r="E73" s="89"/>
      <c r="F73" s="136">
        <v>27877</v>
      </c>
      <c r="G73" s="88"/>
      <c r="H73" s="106">
        <v>531.6</v>
      </c>
    </row>
    <row r="74" spans="1:8">
      <c r="A74" s="189"/>
      <c r="B74" s="192"/>
      <c r="C74" s="88" t="s">
        <v>62</v>
      </c>
      <c r="D74" s="84"/>
      <c r="E74" s="89"/>
      <c r="F74" s="136">
        <v>11687</v>
      </c>
      <c r="G74" s="88"/>
      <c r="H74" s="106">
        <v>327</v>
      </c>
    </row>
    <row r="75" spans="1:8">
      <c r="A75" s="189"/>
      <c r="B75" s="192"/>
      <c r="C75" s="88" t="s">
        <v>63</v>
      </c>
      <c r="D75" s="84"/>
      <c r="E75" s="89"/>
      <c r="F75" s="136">
        <v>22783</v>
      </c>
      <c r="G75" s="88"/>
      <c r="H75" s="106">
        <v>638</v>
      </c>
    </row>
    <row r="76" spans="1:8">
      <c r="A76" s="189"/>
      <c r="B76" s="192"/>
      <c r="C76" s="88" t="s">
        <v>64</v>
      </c>
      <c r="D76" s="84"/>
      <c r="E76" s="89"/>
      <c r="F76" s="136">
        <v>34769</v>
      </c>
      <c r="G76" s="88"/>
      <c r="H76" s="106">
        <v>674</v>
      </c>
    </row>
    <row r="77" spans="1:8">
      <c r="A77" s="189"/>
      <c r="B77" s="192"/>
      <c r="C77" s="88" t="s">
        <v>65</v>
      </c>
      <c r="D77" s="84"/>
      <c r="E77" s="89"/>
      <c r="F77" s="136">
        <v>21599</v>
      </c>
      <c r="G77" s="88"/>
      <c r="H77" s="106">
        <v>605</v>
      </c>
    </row>
    <row r="78" spans="1:8">
      <c r="A78" s="189"/>
      <c r="B78" s="192"/>
      <c r="C78" s="88" t="s">
        <v>66</v>
      </c>
      <c r="D78" s="84"/>
      <c r="E78" s="89"/>
      <c r="F78" s="136">
        <v>21803</v>
      </c>
      <c r="G78" s="88"/>
      <c r="H78" s="106">
        <v>635.4</v>
      </c>
    </row>
    <row r="79" spans="1:8">
      <c r="A79" s="189"/>
      <c r="B79" s="193"/>
      <c r="C79" s="88" t="s">
        <v>67</v>
      </c>
      <c r="D79" s="84"/>
      <c r="E79" s="89"/>
      <c r="F79" s="136">
        <v>20630</v>
      </c>
      <c r="G79" s="88"/>
      <c r="H79" s="106">
        <v>578</v>
      </c>
    </row>
    <row r="80" spans="1:8">
      <c r="A80" s="189"/>
      <c r="B80" s="90" t="s">
        <v>90</v>
      </c>
      <c r="C80" s="93" t="s">
        <v>87</v>
      </c>
      <c r="D80" s="72">
        <v>7950000152</v>
      </c>
      <c r="E80" s="91">
        <v>226</v>
      </c>
      <c r="F80" s="137"/>
      <c r="G80" s="91"/>
      <c r="H80" s="92">
        <f>SUM(H81+H82)</f>
        <v>100</v>
      </c>
    </row>
    <row r="81" spans="1:8">
      <c r="A81" s="189"/>
      <c r="B81" s="8" t="s">
        <v>81</v>
      </c>
      <c r="C81" s="2" t="s">
        <v>35</v>
      </c>
      <c r="D81" s="18"/>
      <c r="E81" s="18"/>
      <c r="F81" s="22"/>
      <c r="G81" s="1"/>
      <c r="H81" s="135">
        <v>100</v>
      </c>
    </row>
    <row r="82" spans="1:8">
      <c r="A82" s="190"/>
      <c r="B82" s="8" t="s">
        <v>82</v>
      </c>
      <c r="C82" s="2" t="s">
        <v>53</v>
      </c>
      <c r="D82" s="18"/>
      <c r="E82" s="18"/>
      <c r="F82" s="22"/>
      <c r="G82" s="1"/>
      <c r="H82" s="135">
        <v>0</v>
      </c>
    </row>
    <row r="83" spans="1:8" ht="25.5">
      <c r="A83" s="10">
        <v>9</v>
      </c>
      <c r="B83" s="77"/>
      <c r="C83" s="9" t="s">
        <v>36</v>
      </c>
      <c r="D83" s="11">
        <v>7950000153</v>
      </c>
      <c r="E83" s="15"/>
      <c r="F83" s="164"/>
      <c r="G83" s="15"/>
      <c r="H83" s="153">
        <f>SUM(H84:H85)</f>
        <v>540</v>
      </c>
    </row>
    <row r="84" spans="1:8">
      <c r="A84" s="138"/>
      <c r="B84" s="55" t="s">
        <v>74</v>
      </c>
      <c r="C84" s="85" t="s">
        <v>37</v>
      </c>
      <c r="D84" s="73">
        <v>7950000153</v>
      </c>
      <c r="E84" s="49">
        <v>226</v>
      </c>
      <c r="F84" s="58">
        <v>29</v>
      </c>
      <c r="G84" s="69"/>
      <c r="H84" s="137">
        <v>500</v>
      </c>
    </row>
    <row r="85" spans="1:8">
      <c r="A85" s="118"/>
      <c r="B85" s="12"/>
      <c r="C85" s="2" t="s">
        <v>83</v>
      </c>
      <c r="D85" s="18"/>
      <c r="E85" s="18"/>
      <c r="F85" s="22"/>
      <c r="G85" s="1"/>
      <c r="H85" s="135">
        <v>40</v>
      </c>
    </row>
    <row r="86" spans="1:8" ht="25.5">
      <c r="A86" s="23"/>
      <c r="B86" s="76"/>
      <c r="C86" s="29" t="s">
        <v>89</v>
      </c>
      <c r="D86" s="31">
        <v>7950000160</v>
      </c>
      <c r="E86" s="23"/>
      <c r="F86" s="163"/>
      <c r="G86" s="23"/>
      <c r="H86" s="158">
        <f>SUM(H87+H103+H106)</f>
        <v>14651.2</v>
      </c>
    </row>
    <row r="87" spans="1:8" s="39" customFormat="1" ht="25.5">
      <c r="A87" s="10">
        <v>11</v>
      </c>
      <c r="B87" s="77"/>
      <c r="C87" s="9" t="s">
        <v>38</v>
      </c>
      <c r="D87" s="11">
        <v>7950000161</v>
      </c>
      <c r="E87" s="15"/>
      <c r="F87" s="164"/>
      <c r="G87" s="15"/>
      <c r="H87" s="153">
        <f>SUM(H88+H94+H98)</f>
        <v>14451.2</v>
      </c>
    </row>
    <row r="88" spans="1:8">
      <c r="A88" s="194"/>
      <c r="B88" s="57" t="s">
        <v>46</v>
      </c>
      <c r="C88" s="60" t="s">
        <v>39</v>
      </c>
      <c r="D88" s="74">
        <v>7950000161</v>
      </c>
      <c r="E88" s="49">
        <v>225</v>
      </c>
      <c r="F88" s="165">
        <f>SUM(F89:F92)</f>
        <v>2345.6</v>
      </c>
      <c r="G88" s="62"/>
      <c r="H88" s="92">
        <f>SUM(H89:H93)</f>
        <v>8256.7000000000007</v>
      </c>
    </row>
    <row r="89" spans="1:8">
      <c r="A89" s="194"/>
      <c r="B89" s="195"/>
      <c r="C89" s="94" t="s">
        <v>94</v>
      </c>
      <c r="D89" s="18"/>
      <c r="E89" s="18"/>
      <c r="F89" s="22">
        <v>1033.7</v>
      </c>
      <c r="G89" s="3"/>
      <c r="H89" s="119">
        <v>4483.3</v>
      </c>
    </row>
    <row r="90" spans="1:8">
      <c r="A90" s="194"/>
      <c r="B90" s="196"/>
      <c r="C90" s="94" t="s">
        <v>115</v>
      </c>
      <c r="D90" s="18"/>
      <c r="E90" s="18"/>
      <c r="F90" s="22">
        <v>399</v>
      </c>
      <c r="G90" s="3"/>
      <c r="H90" s="119">
        <v>581.5</v>
      </c>
    </row>
    <row r="91" spans="1:8">
      <c r="A91" s="194"/>
      <c r="B91" s="196"/>
      <c r="C91" s="94" t="s">
        <v>119</v>
      </c>
      <c r="D91" s="18"/>
      <c r="E91" s="18"/>
      <c r="F91" s="22">
        <v>372.9</v>
      </c>
      <c r="G91" s="3"/>
      <c r="H91" s="119">
        <v>1818.5</v>
      </c>
    </row>
    <row r="92" spans="1:8">
      <c r="A92" s="194"/>
      <c r="B92" s="197"/>
      <c r="C92" s="4" t="s">
        <v>117</v>
      </c>
      <c r="D92" s="18"/>
      <c r="E92" s="18"/>
      <c r="F92" s="22">
        <v>540</v>
      </c>
      <c r="G92" s="3"/>
      <c r="H92" s="119">
        <v>873.4</v>
      </c>
    </row>
    <row r="93" spans="1:8">
      <c r="A93" s="194"/>
      <c r="B93" s="47" t="s">
        <v>75</v>
      </c>
      <c r="C93" s="2" t="s">
        <v>95</v>
      </c>
      <c r="D93" s="18"/>
      <c r="E93" s="18"/>
      <c r="F93" s="22"/>
      <c r="G93" s="33"/>
      <c r="H93" s="135">
        <v>500</v>
      </c>
    </row>
    <row r="94" spans="1:8" s="51" customFormat="1">
      <c r="A94" s="194"/>
      <c r="B94" s="59"/>
      <c r="C94" s="85" t="s">
        <v>87</v>
      </c>
      <c r="D94" s="74">
        <v>7950000161</v>
      </c>
      <c r="E94" s="49">
        <v>226</v>
      </c>
      <c r="F94" s="58"/>
      <c r="G94" s="86"/>
      <c r="H94" s="137">
        <f>SUM(H95:H97)</f>
        <v>600</v>
      </c>
    </row>
    <row r="95" spans="1:8">
      <c r="A95" s="194"/>
      <c r="B95" s="102" t="s">
        <v>76</v>
      </c>
      <c r="C95" s="103" t="s">
        <v>9</v>
      </c>
      <c r="D95" s="116"/>
      <c r="E95" s="41"/>
      <c r="F95" s="43"/>
      <c r="G95" s="42"/>
      <c r="H95" s="136">
        <v>200</v>
      </c>
    </row>
    <row r="96" spans="1:8">
      <c r="A96" s="194"/>
      <c r="B96" s="102" t="s">
        <v>77</v>
      </c>
      <c r="C96" s="104" t="s">
        <v>11</v>
      </c>
      <c r="D96" s="116"/>
      <c r="E96" s="40"/>
      <c r="F96" s="43"/>
      <c r="G96" s="105"/>
      <c r="H96" s="136">
        <v>300</v>
      </c>
    </row>
    <row r="97" spans="1:8">
      <c r="A97" s="194"/>
      <c r="B97" s="102" t="s">
        <v>78</v>
      </c>
      <c r="C97" s="104" t="s">
        <v>49</v>
      </c>
      <c r="D97" s="116"/>
      <c r="E97" s="40"/>
      <c r="F97" s="43"/>
      <c r="G97" s="105"/>
      <c r="H97" s="136">
        <v>100</v>
      </c>
    </row>
    <row r="98" spans="1:8" s="51" customFormat="1">
      <c r="A98" s="194"/>
      <c r="B98" s="57" t="s">
        <v>79</v>
      </c>
      <c r="C98" s="60" t="s">
        <v>14</v>
      </c>
      <c r="D98" s="74">
        <v>7950000161</v>
      </c>
      <c r="E98" s="49">
        <v>310</v>
      </c>
      <c r="F98" s="58"/>
      <c r="G98" s="63"/>
      <c r="H98" s="137">
        <f>SUM(H99:H101)</f>
        <v>5594.5</v>
      </c>
    </row>
    <row r="99" spans="1:8" s="51" customFormat="1" ht="13.5">
      <c r="A99" s="87"/>
      <c r="B99" s="40"/>
      <c r="C99" s="94" t="s">
        <v>94</v>
      </c>
      <c r="D99" s="116"/>
      <c r="E99" s="83"/>
      <c r="F99" s="166"/>
      <c r="G99" s="111"/>
      <c r="H99" s="136">
        <v>3547</v>
      </c>
    </row>
    <row r="100" spans="1:8" s="51" customFormat="1" ht="13.5">
      <c r="A100" s="87"/>
      <c r="B100" s="40"/>
      <c r="C100" s="94" t="s">
        <v>118</v>
      </c>
      <c r="D100" s="116"/>
      <c r="E100" s="83"/>
      <c r="F100" s="166"/>
      <c r="G100" s="111"/>
      <c r="H100" s="136">
        <v>1050</v>
      </c>
    </row>
    <row r="101" spans="1:8" s="51" customFormat="1" ht="13.5">
      <c r="A101" s="87"/>
      <c r="B101" s="40"/>
      <c r="C101" s="94" t="s">
        <v>115</v>
      </c>
      <c r="D101" s="116"/>
      <c r="E101" s="83"/>
      <c r="F101" s="166"/>
      <c r="G101" s="111"/>
      <c r="H101" s="136">
        <v>997.5</v>
      </c>
    </row>
    <row r="102" spans="1:8" s="51" customFormat="1" ht="13.5">
      <c r="A102" s="87"/>
      <c r="B102" s="40"/>
      <c r="C102" s="4" t="s">
        <v>110</v>
      </c>
      <c r="D102" s="116"/>
      <c r="E102" s="83"/>
      <c r="F102" s="166"/>
      <c r="G102" s="111"/>
      <c r="H102" s="136">
        <v>154.69999999999999</v>
      </c>
    </row>
    <row r="103" spans="1:8" s="51" customFormat="1">
      <c r="A103" s="10">
        <v>12</v>
      </c>
      <c r="B103" s="77"/>
      <c r="C103" s="16" t="s">
        <v>40</v>
      </c>
      <c r="D103" s="11">
        <v>7950000162</v>
      </c>
      <c r="E103" s="10"/>
      <c r="F103" s="164"/>
      <c r="G103" s="16"/>
      <c r="H103" s="176">
        <f>H104</f>
        <v>100</v>
      </c>
    </row>
    <row r="104" spans="1:8" s="51" customFormat="1">
      <c r="A104" s="49"/>
      <c r="B104" s="57" t="s">
        <v>41</v>
      </c>
      <c r="C104" s="48" t="s">
        <v>42</v>
      </c>
      <c r="D104" s="64">
        <v>7950000162</v>
      </c>
      <c r="E104" s="49">
        <v>225</v>
      </c>
      <c r="F104" s="50"/>
      <c r="G104" s="49"/>
      <c r="H104" s="92">
        <f>SUM(H105:H105)</f>
        <v>100</v>
      </c>
    </row>
    <row r="105" spans="1:8">
      <c r="A105" s="112"/>
      <c r="B105" s="98" t="s">
        <v>43</v>
      </c>
      <c r="C105" s="2" t="s">
        <v>70</v>
      </c>
      <c r="D105" s="18"/>
      <c r="E105" s="18"/>
      <c r="F105" s="22"/>
      <c r="G105" s="3"/>
      <c r="H105" s="119">
        <v>100</v>
      </c>
    </row>
    <row r="106" spans="1:8" ht="25.5">
      <c r="A106" s="10">
        <v>13</v>
      </c>
      <c r="B106" s="77"/>
      <c r="C106" s="16" t="s">
        <v>44</v>
      </c>
      <c r="D106" s="11">
        <v>7950000163</v>
      </c>
      <c r="E106" s="25"/>
      <c r="F106" s="167"/>
      <c r="G106" s="25"/>
      <c r="H106" s="153">
        <f>H107</f>
        <v>100</v>
      </c>
    </row>
    <row r="107" spans="1:8" ht="15">
      <c r="A107" s="26"/>
      <c r="B107" s="17" t="s">
        <v>45</v>
      </c>
      <c r="C107" s="13" t="s">
        <v>87</v>
      </c>
      <c r="D107" s="147">
        <v>7950000163</v>
      </c>
      <c r="E107" s="27">
        <v>226</v>
      </c>
      <c r="F107" s="168"/>
      <c r="G107" s="26"/>
      <c r="H107" s="159">
        <v>100</v>
      </c>
    </row>
    <row r="108" spans="1:8" ht="49.5" customHeight="1">
      <c r="A108" s="182" t="s">
        <v>127</v>
      </c>
      <c r="B108" s="182"/>
      <c r="C108" s="182"/>
      <c r="D108" s="182"/>
      <c r="E108" s="182"/>
      <c r="F108" s="182"/>
      <c r="G108" s="182"/>
      <c r="H108" s="182"/>
    </row>
    <row r="109" spans="1:8" s="177" customFormat="1" ht="12.75" customHeight="1">
      <c r="A109" s="178" t="s">
        <v>128</v>
      </c>
      <c r="B109" s="178"/>
      <c r="C109" s="178"/>
      <c r="D109" s="178"/>
      <c r="E109" s="178"/>
      <c r="F109" s="178"/>
      <c r="G109" s="178"/>
      <c r="H109" s="178"/>
    </row>
    <row r="110" spans="1:8" ht="19.5" customHeight="1">
      <c r="A110" s="179" t="s">
        <v>15</v>
      </c>
      <c r="B110" s="179"/>
      <c r="C110" s="179"/>
      <c r="D110" s="179"/>
      <c r="E110" s="179"/>
      <c r="F110" s="179"/>
      <c r="G110" s="179"/>
      <c r="H110" s="179"/>
    </row>
    <row r="111" spans="1:8" ht="14.25">
      <c r="A111" s="180" t="s">
        <v>129</v>
      </c>
      <c r="B111" s="180"/>
      <c r="C111" s="180"/>
      <c r="D111" s="180"/>
      <c r="E111" s="180"/>
      <c r="F111" s="180"/>
      <c r="G111" s="180"/>
      <c r="H111" s="180"/>
    </row>
    <row r="112" spans="1:8">
      <c r="A112" s="181" t="s">
        <v>56</v>
      </c>
      <c r="B112" s="181"/>
      <c r="C112" s="181"/>
      <c r="D112" s="181"/>
      <c r="E112" s="181"/>
      <c r="F112" s="181"/>
      <c r="G112" s="181"/>
      <c r="H112" s="181"/>
    </row>
  </sheetData>
  <mergeCells count="35">
    <mergeCell ref="A12:H12"/>
    <mergeCell ref="A1:H1"/>
    <mergeCell ref="A2:H2"/>
    <mergeCell ref="A3:H3"/>
    <mergeCell ref="A4:H4"/>
    <mergeCell ref="A5:H5"/>
    <mergeCell ref="A6:H6"/>
    <mergeCell ref="A9:H9"/>
    <mergeCell ref="A10:H10"/>
    <mergeCell ref="A11:H11"/>
    <mergeCell ref="A8:H8"/>
    <mergeCell ref="A7:H7"/>
    <mergeCell ref="A37:A43"/>
    <mergeCell ref="A34:A35"/>
    <mergeCell ref="A13:H13"/>
    <mergeCell ref="A14:H14"/>
    <mergeCell ref="A15:H15"/>
    <mergeCell ref="A16:G16"/>
    <mergeCell ref="B17:C17"/>
    <mergeCell ref="E17:G17"/>
    <mergeCell ref="B18:C18"/>
    <mergeCell ref="B19:C19"/>
    <mergeCell ref="A24:A25"/>
    <mergeCell ref="A29:A32"/>
    <mergeCell ref="A46:A47"/>
    <mergeCell ref="A57:A64"/>
    <mergeCell ref="A70:A82"/>
    <mergeCell ref="B71:B79"/>
    <mergeCell ref="A88:A98"/>
    <mergeCell ref="B89:B92"/>
    <mergeCell ref="A109:H109"/>
    <mergeCell ref="A110:H110"/>
    <mergeCell ref="A111:H111"/>
    <mergeCell ref="A112:H112"/>
    <mergeCell ref="A108:H108"/>
  </mergeCells>
  <printOptions horizontalCentered="1"/>
  <pageMargins left="0.82677165354330717" right="0.43307086614173229" top="0.35433070866141736" bottom="0.35433070866141736" header="0.31496062992125984" footer="0.31496062992125984"/>
  <pageSetup paperSize="9" orientation="landscape" r:id="rId1"/>
  <headerFooter alignWithMargins="0"/>
  <rowBreaks count="1" manualBreakCount="1">
    <brk id="1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программа 2017</vt:lpstr>
      <vt:lpstr>Лист1</vt:lpstr>
      <vt:lpstr>Лист3</vt:lpstr>
      <vt:lpstr>'программа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Благоустройство</dc:creator>
  <cp:lastModifiedBy>Настя</cp:lastModifiedBy>
  <cp:lastPrinted>2017-07-19T13:32:57Z</cp:lastPrinted>
  <dcterms:created xsi:type="dcterms:W3CDTF">2008-09-29T07:34:36Z</dcterms:created>
  <dcterms:modified xsi:type="dcterms:W3CDTF">2017-07-21T08:38:02Z</dcterms:modified>
</cp:coreProperties>
</file>